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9\Race Results\"/>
    </mc:Choice>
  </mc:AlternateContent>
  <bookViews>
    <workbookView xWindow="0" yWindow="0" windowWidth="28800" windowHeight="11745"/>
  </bookViews>
  <sheets>
    <sheet name="Fall Series Scoring Summar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P8" i="3" s="1"/>
  <c r="R8" i="3" s="1"/>
  <c r="N8" i="3"/>
  <c r="Q8" i="3"/>
  <c r="M9" i="3"/>
  <c r="N9" i="3"/>
  <c r="Q9" i="3"/>
  <c r="R9" i="3" s="1"/>
  <c r="M10" i="3"/>
  <c r="N10" i="3"/>
  <c r="P10" i="3"/>
  <c r="Q10" i="3"/>
  <c r="R10" i="3" s="1"/>
  <c r="M11" i="3"/>
  <c r="N11" i="3"/>
  <c r="Q11" i="3" s="1"/>
  <c r="R11" i="3" s="1"/>
  <c r="S11" i="3" s="1"/>
  <c r="M19" i="3"/>
  <c r="N19" i="3"/>
  <c r="Q19" i="3" s="1"/>
  <c r="R19" i="3" s="1"/>
  <c r="M20" i="3"/>
  <c r="N20" i="3"/>
  <c r="Q20" i="3"/>
  <c r="R20" i="3" s="1"/>
  <c r="M21" i="3"/>
  <c r="N21" i="3"/>
  <c r="Q21" i="3" s="1"/>
  <c r="R21" i="3" s="1"/>
  <c r="M22" i="3"/>
  <c r="N22" i="3"/>
  <c r="Q22" i="3"/>
  <c r="R22" i="3" s="1"/>
  <c r="M23" i="3"/>
  <c r="N23" i="3"/>
  <c r="P23" i="3"/>
  <c r="Q23" i="3"/>
  <c r="R23" i="3" s="1"/>
  <c r="M24" i="3"/>
  <c r="N24" i="3"/>
  <c r="P24" i="3"/>
  <c r="Q24" i="3"/>
  <c r="R24" i="3" s="1"/>
  <c r="S24" i="3" s="1"/>
  <c r="M25" i="3"/>
  <c r="N25" i="3"/>
  <c r="P25" i="3"/>
  <c r="Q25" i="3"/>
  <c r="R25" i="3" s="1"/>
  <c r="M26" i="3"/>
  <c r="N26" i="3"/>
  <c r="P26" i="3"/>
  <c r="Q26" i="3"/>
  <c r="R26" i="3" s="1"/>
  <c r="S26" i="3" s="1"/>
  <c r="M33" i="3"/>
  <c r="N33" i="3"/>
  <c r="P33" i="3"/>
  <c r="Q33" i="3"/>
  <c r="R33" i="3" s="1"/>
  <c r="M34" i="3"/>
  <c r="N34" i="3"/>
  <c r="P34" i="3"/>
  <c r="Q34" i="3"/>
  <c r="R34" i="3" s="1"/>
  <c r="S34" i="3" s="1"/>
  <c r="M35" i="3"/>
  <c r="N35" i="3"/>
  <c r="Q35" i="3" s="1"/>
  <c r="R35" i="3" s="1"/>
  <c r="S35" i="3" s="1"/>
  <c r="M36" i="3"/>
  <c r="N36" i="3"/>
  <c r="P36" i="3"/>
  <c r="Q36" i="3"/>
  <c r="R36" i="3"/>
  <c r="M37" i="3"/>
  <c r="N37" i="3"/>
  <c r="P37" i="3"/>
  <c r="Q37" i="3"/>
  <c r="R37" i="3"/>
  <c r="S37" i="3" s="1"/>
  <c r="R38" i="3"/>
  <c r="S38" i="3" s="1"/>
  <c r="M45" i="3"/>
  <c r="N45" i="3"/>
  <c r="Q45" i="3"/>
  <c r="R45" i="3" s="1"/>
  <c r="M46" i="3"/>
  <c r="N46" i="3"/>
  <c r="P46" i="3"/>
  <c r="Q46" i="3"/>
  <c r="R46" i="3" s="1"/>
  <c r="S46" i="3" s="1"/>
  <c r="M47" i="3"/>
  <c r="N47" i="3"/>
  <c r="P47" i="3"/>
  <c r="Q47" i="3"/>
  <c r="R47" i="3" s="1"/>
  <c r="S47" i="3" s="1"/>
  <c r="M48" i="3"/>
  <c r="N48" i="3"/>
  <c r="P48" i="3"/>
  <c r="Q48" i="3"/>
  <c r="S48" i="3" l="1"/>
  <c r="S45" i="3"/>
  <c r="S33" i="3"/>
  <c r="S25" i="3"/>
  <c r="S23" i="3"/>
  <c r="S22" i="3"/>
  <c r="S19" i="3"/>
  <c r="S10" i="3"/>
  <c r="S9" i="3"/>
  <c r="S36" i="3"/>
  <c r="S21" i="3"/>
  <c r="S20" i="3"/>
  <c r="S8" i="3"/>
  <c r="S12" i="3"/>
</calcChain>
</file>

<file path=xl/comments1.xml><?xml version="1.0" encoding="utf-8"?>
<comments xmlns="http://schemas.openxmlformats.org/spreadsheetml/2006/main">
  <authors>
    <author>Michael Maloney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RC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RC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 xml:space="preserve">RC Score
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 xml:space="preserve">RC Score
</t>
        </r>
      </text>
    </comment>
    <comment ref="J21" authorId="0" shapeId="0">
      <text>
        <r>
          <rPr>
            <sz val="9"/>
            <color indexed="81"/>
            <rFont val="Tahoma"/>
            <family val="2"/>
          </rPr>
          <t xml:space="preserve">RC Score
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 xml:space="preserve">RC Score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RC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RC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RC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RC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RC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RC Score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<sst xmlns="http://schemas.openxmlformats.org/spreadsheetml/2006/main" count="260" uniqueCount="91">
  <si>
    <t>Did Not Qualify</t>
  </si>
  <si>
    <t/>
  </si>
  <si>
    <t>Beneteau 285</t>
  </si>
  <si>
    <t>More Mischief</t>
  </si>
  <si>
    <t>Gearhart</t>
  </si>
  <si>
    <t>Beneteau 29</t>
  </si>
  <si>
    <t>Little Wing</t>
  </si>
  <si>
    <t>DeMestro</t>
  </si>
  <si>
    <t>S-2 27 IB</t>
  </si>
  <si>
    <t>Felicite</t>
  </si>
  <si>
    <t>Johnson</t>
  </si>
  <si>
    <t>ThrowOut</t>
  </si>
  <si>
    <t>S-2 9.2</t>
  </si>
  <si>
    <t>Alarming</t>
  </si>
  <si>
    <t>Oginz</t>
  </si>
  <si>
    <t>Rank</t>
  </si>
  <si>
    <t>Finish</t>
  </si>
  <si>
    <t>Less Tout</t>
  </si>
  <si>
    <t>Out</t>
  </si>
  <si>
    <t>Points</t>
  </si>
  <si>
    <t>Place</t>
  </si>
  <si>
    <t>Boat</t>
  </si>
  <si>
    <t>Boat Name</t>
  </si>
  <si>
    <t>Skipper</t>
  </si>
  <si>
    <t>Overall</t>
  </si>
  <si>
    <t>Average</t>
  </si>
  <si>
    <t># of Races</t>
  </si>
  <si>
    <t>Throw</t>
  </si>
  <si>
    <t>Total</t>
  </si>
  <si>
    <t>Race 8</t>
  </si>
  <si>
    <t>Race 7</t>
  </si>
  <si>
    <t>Race 6</t>
  </si>
  <si>
    <t>Race 5</t>
  </si>
  <si>
    <t>Race 1</t>
  </si>
  <si>
    <t>Hunter 23</t>
  </si>
  <si>
    <t>Twinkle</t>
  </si>
  <si>
    <t>Grogan</t>
  </si>
  <si>
    <t>Ericson 23</t>
  </si>
  <si>
    <t>Second Wind</t>
  </si>
  <si>
    <t>Schraw</t>
  </si>
  <si>
    <t>Hunter 23.5</t>
  </si>
  <si>
    <t>Miss Virginia</t>
  </si>
  <si>
    <t>Perdue</t>
  </si>
  <si>
    <t>RC Scores</t>
  </si>
  <si>
    <t>Pearson 26</t>
  </si>
  <si>
    <t>Fools Game</t>
  </si>
  <si>
    <t>Hull</t>
  </si>
  <si>
    <t>O'Day 25 CB</t>
  </si>
  <si>
    <t>Debra Ann</t>
  </si>
  <si>
    <t>Always Something</t>
  </si>
  <si>
    <t>Gobble</t>
  </si>
  <si>
    <t>Alerion 20</t>
  </si>
  <si>
    <t>Audacious</t>
  </si>
  <si>
    <t>Runyan</t>
  </si>
  <si>
    <t>Destiny</t>
  </si>
  <si>
    <t>Whitt</t>
  </si>
  <si>
    <t>Harbor 20</t>
  </si>
  <si>
    <t>Easy Goer</t>
  </si>
  <si>
    <t>Lingner</t>
  </si>
  <si>
    <t>RC</t>
  </si>
  <si>
    <t>Synergy</t>
  </si>
  <si>
    <t>Miekina</t>
  </si>
  <si>
    <t>StressLess</t>
  </si>
  <si>
    <t>Toone</t>
  </si>
  <si>
    <t>Stoic</t>
  </si>
  <si>
    <t>Hemler</t>
  </si>
  <si>
    <t>Courageous</t>
  </si>
  <si>
    <t>Tunnell/Maloney</t>
  </si>
  <si>
    <t>Sails Call</t>
  </si>
  <si>
    <t>Arnold</t>
  </si>
  <si>
    <t>C&amp;C 25</t>
  </si>
  <si>
    <t>Severence</t>
  </si>
  <si>
    <t>Evans</t>
  </si>
  <si>
    <t>S-2 6.7</t>
  </si>
  <si>
    <t>Gotcha</t>
  </si>
  <si>
    <t>Theis</t>
  </si>
  <si>
    <t>J/24</t>
  </si>
  <si>
    <t>Dark Horse</t>
  </si>
  <si>
    <t>Forqurean</t>
  </si>
  <si>
    <t>B25</t>
  </si>
  <si>
    <t>Spider</t>
  </si>
  <si>
    <t>Schaible</t>
  </si>
  <si>
    <t>Bandit</t>
  </si>
  <si>
    <t>Cliborne</t>
  </si>
  <si>
    <t>Race 4</t>
  </si>
  <si>
    <t>Race 3</t>
  </si>
  <si>
    <t>Race 2</t>
  </si>
  <si>
    <t>Blackwater Yacht Racing Association - Fall Race Results - Fleet 4</t>
  </si>
  <si>
    <t>Blackwater Yacht Racing Association -Fall Race Results - Fleet 3</t>
  </si>
  <si>
    <t>Blackwater Yacht Racing Association -Fall Race Results - Fleet 2</t>
  </si>
  <si>
    <t>Blackwater Yacht Racing Association -Fall Race Results - Fleet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</si>
</sst>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sz val="7"/>
      <color theme="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Protection="1">
      <protection locked="0"/>
    </xf>
    <xf numFmtId="1" fontId="4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Protection="1">
      <protection locked="0"/>
    </xf>
    <xf numFmtId="0" fontId="1" fillId="4" borderId="0" xfId="0" applyFont="1" applyFill="1"/>
    <xf numFmtId="0" fontId="6" fillId="2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 applyBorder="1"/>
    <xf numFmtId="0" fontId="10" fillId="5" borderId="5" xfId="0" applyFont="1" applyFill="1" applyBorder="1" applyAlignment="1">
      <alignment horizontal="center"/>
    </xf>
    <xf numFmtId="0" fontId="3" fillId="2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0" fillId="7" borderId="0" xfId="0" applyFont="1" applyFill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Alignment="1"/>
    <xf numFmtId="0" fontId="2" fillId="0" borderId="1" xfId="0" applyFont="1" applyFill="1" applyBorder="1" applyProtection="1">
      <protection locked="0"/>
    </xf>
    <xf numFmtId="1" fontId="1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/>
    <xf numFmtId="0" fontId="14" fillId="4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5" fontId="8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22227</xdr:colOff>
      <xdr:row>0</xdr:row>
      <xdr:rowOff>87841</xdr:rowOff>
    </xdr:from>
    <xdr:ext cx="1606548" cy="85725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7827" y="87841"/>
          <a:ext cx="1606548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tabSelected="1" topLeftCell="A9" zoomScale="80" zoomScaleNormal="80" workbookViewId="0">
      <selection activeCell="A14" sqref="A14:V26"/>
    </sheetView>
  </sheetViews>
  <sheetFormatPr defaultRowHeight="15" x14ac:dyDescent="0.25"/>
  <cols>
    <col min="1" max="1" width="17.28515625" customWidth="1"/>
    <col min="2" max="2" width="14.85546875" customWidth="1"/>
    <col min="3" max="3" width="14.42578125" customWidth="1"/>
    <col min="5" max="5" width="9.42578125" customWidth="1"/>
    <col min="11" max="11" width="9.140625" customWidth="1"/>
    <col min="12" max="12" width="4.42578125" customWidth="1"/>
    <col min="13" max="13" width="7.42578125" customWidth="1"/>
    <col min="21" max="21" width="10.7109375" customWidth="1"/>
  </cols>
  <sheetData>
    <row r="1" spans="1:21" ht="12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1" hidden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1" ht="57.75" customHeight="1" x14ac:dyDescent="0.5">
      <c r="A3" s="24" t="s">
        <v>90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21" ht="0.95" customHeight="1" x14ac:dyDescent="0.3">
      <c r="A4" s="14"/>
      <c r="B4" s="14"/>
      <c r="C4" s="17"/>
      <c r="D4" s="16"/>
      <c r="E4" s="40"/>
      <c r="F4" s="15"/>
      <c r="G4" s="15"/>
      <c r="H4" s="15"/>
      <c r="I4" s="15"/>
      <c r="J4" s="14"/>
      <c r="K4" s="14"/>
    </row>
    <row r="5" spans="1:21" ht="0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21" ht="18.75" x14ac:dyDescent="0.3">
      <c r="A6" s="12"/>
      <c r="B6" s="12"/>
      <c r="C6" s="11"/>
      <c r="D6" s="37" t="s">
        <v>33</v>
      </c>
      <c r="E6" s="37" t="s">
        <v>86</v>
      </c>
      <c r="F6" s="37" t="s">
        <v>85</v>
      </c>
      <c r="G6" s="37" t="s">
        <v>84</v>
      </c>
      <c r="H6" s="37" t="s">
        <v>32</v>
      </c>
      <c r="I6" s="37" t="s">
        <v>31</v>
      </c>
      <c r="J6" s="37" t="s">
        <v>30</v>
      </c>
      <c r="K6" s="37" t="s">
        <v>29</v>
      </c>
      <c r="L6" s="30"/>
      <c r="M6" s="39" t="s">
        <v>26</v>
      </c>
      <c r="N6" s="35" t="s">
        <v>28</v>
      </c>
      <c r="O6" s="8" t="s">
        <v>27</v>
      </c>
      <c r="P6" s="39" t="s">
        <v>26</v>
      </c>
      <c r="Q6" s="35" t="s">
        <v>19</v>
      </c>
      <c r="R6" s="35" t="s">
        <v>25</v>
      </c>
      <c r="S6" s="35" t="s">
        <v>24</v>
      </c>
    </row>
    <row r="7" spans="1:21" ht="18.75" x14ac:dyDescent="0.3">
      <c r="A7" s="10" t="s">
        <v>23</v>
      </c>
      <c r="B7" s="10" t="s">
        <v>22</v>
      </c>
      <c r="C7" s="7" t="s">
        <v>21</v>
      </c>
      <c r="D7" s="37" t="s">
        <v>20</v>
      </c>
      <c r="E7" s="37" t="s">
        <v>20</v>
      </c>
      <c r="F7" s="37" t="s">
        <v>20</v>
      </c>
      <c r="G7" s="37" t="s">
        <v>20</v>
      </c>
      <c r="H7" s="37" t="s">
        <v>20</v>
      </c>
      <c r="I7" s="37" t="s">
        <v>20</v>
      </c>
      <c r="J7" s="37" t="s">
        <v>20</v>
      </c>
      <c r="K7" s="37" t="s">
        <v>20</v>
      </c>
      <c r="L7" s="30"/>
      <c r="M7" s="35"/>
      <c r="N7" s="35" t="s">
        <v>19</v>
      </c>
      <c r="O7" s="8" t="s">
        <v>18</v>
      </c>
      <c r="P7" s="36" t="s">
        <v>17</v>
      </c>
      <c r="Q7" s="35" t="s">
        <v>17</v>
      </c>
      <c r="R7" s="35" t="s">
        <v>16</v>
      </c>
      <c r="S7" s="35" t="s">
        <v>15</v>
      </c>
    </row>
    <row r="8" spans="1:21" ht="18.75" x14ac:dyDescent="0.3">
      <c r="A8" s="1" t="s">
        <v>83</v>
      </c>
      <c r="B8" s="1" t="s">
        <v>82</v>
      </c>
      <c r="C8" s="2" t="s">
        <v>76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33">
        <v>2</v>
      </c>
      <c r="J8" s="41">
        <v>1</v>
      </c>
      <c r="K8" s="41">
        <v>1</v>
      </c>
      <c r="L8" s="30"/>
      <c r="M8" s="29">
        <f>COUNTIF(D8:K8,"&gt;0")</f>
        <v>8</v>
      </c>
      <c r="N8" s="29">
        <f>SUM(D8:K8)</f>
        <v>9</v>
      </c>
      <c r="O8" s="29">
        <v>2</v>
      </c>
      <c r="P8" s="29">
        <f>IF(O8&gt;0,M8-1,M8)</f>
        <v>7</v>
      </c>
      <c r="Q8" s="29">
        <f>N8-O8</f>
        <v>7</v>
      </c>
      <c r="R8" s="28">
        <f>IFERROR(Q8/P8,"")</f>
        <v>1</v>
      </c>
      <c r="S8" s="27">
        <f>IFERROR(RANK(R8,R$8:R$11,1),"")</f>
        <v>1</v>
      </c>
      <c r="U8" s="42" t="s">
        <v>11</v>
      </c>
    </row>
    <row r="9" spans="1:21" ht="18.75" x14ac:dyDescent="0.3">
      <c r="A9" s="1" t="s">
        <v>81</v>
      </c>
      <c r="B9" s="1" t="s">
        <v>80</v>
      </c>
      <c r="C9" s="2" t="s">
        <v>79</v>
      </c>
      <c r="D9" s="41">
        <v>3</v>
      </c>
      <c r="E9" s="41">
        <v>3</v>
      </c>
      <c r="F9" s="41">
        <v>2</v>
      </c>
      <c r="G9" s="41">
        <v>2</v>
      </c>
      <c r="H9" s="33">
        <v>3</v>
      </c>
      <c r="I9" s="33">
        <v>3</v>
      </c>
      <c r="J9" s="41">
        <v>3</v>
      </c>
      <c r="K9" s="41">
        <v>3</v>
      </c>
      <c r="L9" s="30"/>
      <c r="M9" s="29">
        <f>COUNTIF(D9:K9,"&gt;0")</f>
        <v>8</v>
      </c>
      <c r="N9" s="29">
        <f>SUM(D9:K9)</f>
        <v>22</v>
      </c>
      <c r="O9" s="29">
        <v>6</v>
      </c>
      <c r="P9" s="29">
        <v>6</v>
      </c>
      <c r="Q9" s="29">
        <f>N9-O9</f>
        <v>16</v>
      </c>
      <c r="R9" s="28">
        <f>IFERROR(Q9/P9,"")</f>
        <v>2.6666666666666665</v>
      </c>
      <c r="S9" s="27">
        <f>IFERROR(RANK(R9,R$8:R$11,1),"")</f>
        <v>4</v>
      </c>
      <c r="U9" s="42" t="s">
        <v>11</v>
      </c>
    </row>
    <row r="10" spans="1:21" ht="18.75" x14ac:dyDescent="0.3">
      <c r="A10" s="1" t="s">
        <v>78</v>
      </c>
      <c r="B10" s="1" t="s">
        <v>77</v>
      </c>
      <c r="C10" s="2" t="s">
        <v>76</v>
      </c>
      <c r="D10" s="41">
        <v>2</v>
      </c>
      <c r="E10" s="41">
        <v>2</v>
      </c>
      <c r="F10" s="41" t="s">
        <v>1</v>
      </c>
      <c r="G10" s="41" t="s">
        <v>1</v>
      </c>
      <c r="H10" s="41">
        <v>2</v>
      </c>
      <c r="I10" s="41">
        <v>1</v>
      </c>
      <c r="J10" s="41" t="s">
        <v>1</v>
      </c>
      <c r="K10" s="41" t="s">
        <v>1</v>
      </c>
      <c r="L10" s="30"/>
      <c r="M10" s="29">
        <f>COUNTIF(D10:K10,"&gt;0")</f>
        <v>4</v>
      </c>
      <c r="N10" s="29">
        <f>SUM(D10:K10)</f>
        <v>7</v>
      </c>
      <c r="O10" s="29"/>
      <c r="P10" s="29">
        <f>IF(O10&gt;0,M10-1,M10)</f>
        <v>4</v>
      </c>
      <c r="Q10" s="29">
        <f>N10-O10</f>
        <v>7</v>
      </c>
      <c r="R10" s="28">
        <f>IFERROR(Q10/P10,"")</f>
        <v>1.75</v>
      </c>
      <c r="S10" s="27">
        <f>IFERROR(RANK(R10,R$8:R$11,1),"")</f>
        <v>2</v>
      </c>
      <c r="U10" s="42" t="s">
        <v>11</v>
      </c>
    </row>
    <row r="11" spans="1:21" ht="18.75" x14ac:dyDescent="0.3">
      <c r="A11" s="1" t="s">
        <v>75</v>
      </c>
      <c r="B11" s="1" t="s">
        <v>74</v>
      </c>
      <c r="C11" s="2" t="s">
        <v>73</v>
      </c>
      <c r="D11" s="34">
        <v>2.5</v>
      </c>
      <c r="E11" s="34">
        <v>2.5</v>
      </c>
      <c r="F11" s="41">
        <v>3</v>
      </c>
      <c r="G11" s="41">
        <v>3</v>
      </c>
      <c r="H11" s="33">
        <v>4</v>
      </c>
      <c r="I11" s="33">
        <v>4</v>
      </c>
      <c r="J11" s="41">
        <v>2</v>
      </c>
      <c r="K11" s="41">
        <v>2</v>
      </c>
      <c r="L11" s="30"/>
      <c r="M11" s="29">
        <f>COUNTIF(D11:K11,"&gt;0")</f>
        <v>8</v>
      </c>
      <c r="N11" s="29">
        <f>SUM(D11:K11)</f>
        <v>23</v>
      </c>
      <c r="O11" s="29">
        <v>8</v>
      </c>
      <c r="P11" s="29">
        <v>6</v>
      </c>
      <c r="Q11" s="29">
        <f>N11-O11</f>
        <v>15</v>
      </c>
      <c r="R11" s="28">
        <f>IFERROR(Q11/P11,"")</f>
        <v>2.5</v>
      </c>
      <c r="S11" s="27">
        <f>IFERROR(RANK(R11,R$8:R$11,1),"")</f>
        <v>3</v>
      </c>
      <c r="U11" s="32" t="s">
        <v>43</v>
      </c>
    </row>
    <row r="12" spans="1:21" ht="18.75" x14ac:dyDescent="0.3">
      <c r="A12" s="1" t="s">
        <v>72</v>
      </c>
      <c r="B12" s="1" t="s">
        <v>71</v>
      </c>
      <c r="C12" s="2" t="s">
        <v>70</v>
      </c>
      <c r="D12" s="41" t="s">
        <v>1</v>
      </c>
      <c r="E12" s="29"/>
      <c r="F12" s="29" t="s">
        <v>59</v>
      </c>
      <c r="G12" s="29" t="s">
        <v>59</v>
      </c>
      <c r="H12" s="29" t="s">
        <v>59</v>
      </c>
      <c r="I12" s="29" t="s">
        <v>59</v>
      </c>
      <c r="J12" s="29" t="s">
        <v>59</v>
      </c>
      <c r="K12" s="29" t="s">
        <v>59</v>
      </c>
      <c r="L12" s="30"/>
      <c r="M12" s="29"/>
      <c r="N12" s="29"/>
      <c r="O12" s="29"/>
      <c r="P12" s="29"/>
      <c r="Q12" s="29"/>
      <c r="R12" s="28"/>
      <c r="S12" s="27" t="str">
        <f>IFERROR(RANK(R12,R$8:R$11,1),"")</f>
        <v/>
      </c>
      <c r="U12" s="4" t="s">
        <v>0</v>
      </c>
    </row>
    <row r="13" spans="1:21" ht="9.75" customHeight="1" x14ac:dyDescent="0.3">
      <c r="A13" s="1"/>
      <c r="B13" s="1"/>
      <c r="C13" s="1"/>
      <c r="D13" s="29" t="s">
        <v>1</v>
      </c>
      <c r="E13" s="29"/>
      <c r="F13" s="29"/>
      <c r="G13" s="29"/>
      <c r="H13" s="1"/>
      <c r="I13" s="3"/>
      <c r="J13" s="3"/>
      <c r="K13" s="2"/>
      <c r="N13" s="23"/>
    </row>
    <row r="14" spans="1:21" ht="31.5" x14ac:dyDescent="0.5">
      <c r="A14" s="22" t="s">
        <v>89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21" ht="0.95" customHeight="1" x14ac:dyDescent="0.3">
      <c r="A15" s="14"/>
      <c r="B15" s="14"/>
      <c r="C15" s="17"/>
      <c r="D15" s="16"/>
      <c r="E15" s="40"/>
      <c r="F15" s="15"/>
      <c r="G15" s="15"/>
      <c r="H15" s="15"/>
      <c r="I15" s="15"/>
      <c r="J15" s="14"/>
      <c r="K15" s="14"/>
    </row>
    <row r="16" spans="1:21" ht="0.9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22" ht="18.75" x14ac:dyDescent="0.3">
      <c r="A17" s="12"/>
      <c r="B17" s="12"/>
      <c r="C17" s="11"/>
      <c r="D17" s="37" t="s">
        <v>33</v>
      </c>
      <c r="E17" s="37" t="s">
        <v>86</v>
      </c>
      <c r="F17" s="37" t="s">
        <v>85</v>
      </c>
      <c r="G17" s="37" t="s">
        <v>84</v>
      </c>
      <c r="H17" s="37" t="s">
        <v>32</v>
      </c>
      <c r="I17" s="37" t="s">
        <v>31</v>
      </c>
      <c r="J17" s="37" t="s">
        <v>30</v>
      </c>
      <c r="K17" s="37" t="s">
        <v>29</v>
      </c>
      <c r="L17" s="30"/>
      <c r="M17" s="39" t="s">
        <v>26</v>
      </c>
      <c r="N17" s="35" t="s">
        <v>28</v>
      </c>
      <c r="O17" s="8" t="s">
        <v>27</v>
      </c>
      <c r="P17" s="39" t="s">
        <v>26</v>
      </c>
      <c r="Q17" s="35" t="s">
        <v>19</v>
      </c>
      <c r="R17" s="35" t="s">
        <v>25</v>
      </c>
      <c r="S17" s="35" t="s">
        <v>24</v>
      </c>
    </row>
    <row r="18" spans="1:22" ht="18.75" x14ac:dyDescent="0.3">
      <c r="A18" s="10" t="s">
        <v>23</v>
      </c>
      <c r="B18" s="10" t="s">
        <v>22</v>
      </c>
      <c r="C18" s="7" t="s">
        <v>21</v>
      </c>
      <c r="D18" s="37" t="s">
        <v>20</v>
      </c>
      <c r="E18" s="35" t="s">
        <v>20</v>
      </c>
      <c r="F18" s="35" t="s">
        <v>20</v>
      </c>
      <c r="G18" s="35" t="s">
        <v>20</v>
      </c>
      <c r="H18" s="35" t="s">
        <v>20</v>
      </c>
      <c r="I18" s="35" t="s">
        <v>20</v>
      </c>
      <c r="J18" s="35" t="s">
        <v>20</v>
      </c>
      <c r="K18" s="35" t="s">
        <v>20</v>
      </c>
      <c r="L18" s="30"/>
      <c r="M18" s="35"/>
      <c r="N18" s="35" t="s">
        <v>19</v>
      </c>
      <c r="O18" s="8" t="s">
        <v>18</v>
      </c>
      <c r="P18" s="36" t="s">
        <v>17</v>
      </c>
      <c r="Q18" s="35" t="s">
        <v>17</v>
      </c>
      <c r="R18" s="35" t="s">
        <v>16</v>
      </c>
      <c r="S18" s="35" t="s">
        <v>15</v>
      </c>
    </row>
    <row r="19" spans="1:22" ht="18.75" x14ac:dyDescent="0.3">
      <c r="A19" s="1" t="s">
        <v>69</v>
      </c>
      <c r="B19" s="1" t="s">
        <v>68</v>
      </c>
      <c r="C19" s="1" t="s">
        <v>56</v>
      </c>
      <c r="D19" s="41">
        <v>1</v>
      </c>
      <c r="E19" s="33">
        <v>6</v>
      </c>
      <c r="F19" s="33">
        <v>7</v>
      </c>
      <c r="G19" s="41">
        <v>3</v>
      </c>
      <c r="H19" s="29">
        <v>2</v>
      </c>
      <c r="I19" s="29">
        <v>2</v>
      </c>
      <c r="J19" s="34">
        <v>2</v>
      </c>
      <c r="K19" s="34">
        <v>2</v>
      </c>
      <c r="L19" s="30"/>
      <c r="M19" s="29">
        <f>COUNTIF(D19:K19,"&gt;0")</f>
        <v>8</v>
      </c>
      <c r="N19" s="29">
        <f>SUM(D19:K19)</f>
        <v>25</v>
      </c>
      <c r="O19" s="29">
        <v>13</v>
      </c>
      <c r="P19" s="29">
        <v>6</v>
      </c>
      <c r="Q19" s="29">
        <f>N19-O19</f>
        <v>12</v>
      </c>
      <c r="R19" s="28">
        <f>IFERROR(Q19/P19,"")</f>
        <v>2</v>
      </c>
      <c r="S19" s="27">
        <f>IFERROR(RANK(R19,R$19:R$26,1),"")</f>
        <v>3</v>
      </c>
      <c r="U19" s="42" t="s">
        <v>11</v>
      </c>
      <c r="V19" s="32" t="s">
        <v>43</v>
      </c>
    </row>
    <row r="20" spans="1:22" ht="18.75" x14ac:dyDescent="0.3">
      <c r="A20" s="20" t="s">
        <v>67</v>
      </c>
      <c r="B20" s="1" t="s">
        <v>66</v>
      </c>
      <c r="C20" s="1" t="s">
        <v>56</v>
      </c>
      <c r="D20" s="41">
        <v>2</v>
      </c>
      <c r="E20" s="33">
        <v>5</v>
      </c>
      <c r="F20" s="41">
        <v>2</v>
      </c>
      <c r="G20" s="41">
        <v>1</v>
      </c>
      <c r="H20" s="33">
        <v>3</v>
      </c>
      <c r="I20" s="29">
        <v>3</v>
      </c>
      <c r="J20" s="29">
        <v>1</v>
      </c>
      <c r="K20" s="29">
        <v>1</v>
      </c>
      <c r="L20" s="30"/>
      <c r="M20" s="29">
        <f>COUNTIF(D20:K20,"&gt;0")</f>
        <v>8</v>
      </c>
      <c r="N20" s="29">
        <f>SUM(D20:K20)</f>
        <v>18</v>
      </c>
      <c r="O20" s="29">
        <v>8</v>
      </c>
      <c r="P20" s="29">
        <v>6</v>
      </c>
      <c r="Q20" s="29">
        <f>N20-O20</f>
        <v>10</v>
      </c>
      <c r="R20" s="28">
        <f>IFERROR(Q20/P20,"")</f>
        <v>1.6666666666666667</v>
      </c>
      <c r="S20" s="27">
        <f>IFERROR(RANK(R20,R$19:R$26,1),"")</f>
        <v>2</v>
      </c>
      <c r="U20" s="42" t="s">
        <v>11</v>
      </c>
      <c r="V20" s="44"/>
    </row>
    <row r="21" spans="1:22" ht="18.75" x14ac:dyDescent="0.3">
      <c r="A21" s="1" t="s">
        <v>65</v>
      </c>
      <c r="B21" s="1" t="s">
        <v>64</v>
      </c>
      <c r="C21" s="1" t="s">
        <v>56</v>
      </c>
      <c r="D21" s="33">
        <v>3</v>
      </c>
      <c r="E21" s="41">
        <v>1</v>
      </c>
      <c r="F21" s="41">
        <v>1</v>
      </c>
      <c r="G21" s="33">
        <v>2</v>
      </c>
      <c r="H21" s="29">
        <v>1</v>
      </c>
      <c r="I21" s="29">
        <v>1</v>
      </c>
      <c r="J21" s="34">
        <v>1</v>
      </c>
      <c r="K21" s="34">
        <v>1</v>
      </c>
      <c r="L21" s="30"/>
      <c r="M21" s="29">
        <f>COUNTIF(D21:K21,"&gt;0")</f>
        <v>8</v>
      </c>
      <c r="N21" s="29">
        <f>SUM(D21:K21)</f>
        <v>11</v>
      </c>
      <c r="O21" s="29">
        <v>5</v>
      </c>
      <c r="P21" s="29">
        <v>6</v>
      </c>
      <c r="Q21" s="29">
        <f>N21-O21</f>
        <v>6</v>
      </c>
      <c r="R21" s="28">
        <f>IFERROR(Q21/P21,"")</f>
        <v>1</v>
      </c>
      <c r="S21" s="27">
        <f>IFERROR(RANK(R21,R$19:R$26,1),"")</f>
        <v>1</v>
      </c>
      <c r="U21" s="42" t="s">
        <v>11</v>
      </c>
      <c r="V21" s="32" t="s">
        <v>43</v>
      </c>
    </row>
    <row r="22" spans="1:22" ht="18.75" x14ac:dyDescent="0.3">
      <c r="A22" s="1" t="s">
        <v>63</v>
      </c>
      <c r="B22" s="1" t="s">
        <v>62</v>
      </c>
      <c r="C22" s="1" t="s">
        <v>56</v>
      </c>
      <c r="D22" s="33">
        <v>5</v>
      </c>
      <c r="E22" s="41">
        <v>2</v>
      </c>
      <c r="F22" s="41">
        <v>3</v>
      </c>
      <c r="G22" s="33">
        <v>6</v>
      </c>
      <c r="H22" s="34">
        <v>2.5</v>
      </c>
      <c r="I22" s="34">
        <v>2.5</v>
      </c>
      <c r="J22" s="29">
        <v>3</v>
      </c>
      <c r="K22" s="29">
        <v>2</v>
      </c>
      <c r="L22" s="30"/>
      <c r="M22" s="29">
        <f>COUNTIF(D22:K22,"&gt;0")</f>
        <v>8</v>
      </c>
      <c r="N22" s="29">
        <f>SUM(D22:K22)</f>
        <v>26</v>
      </c>
      <c r="O22" s="29">
        <v>11</v>
      </c>
      <c r="P22" s="29">
        <v>6</v>
      </c>
      <c r="Q22" s="29">
        <f>N22-O22</f>
        <v>15</v>
      </c>
      <c r="R22" s="28">
        <f>IFERROR(Q22/P22,"")</f>
        <v>2.5</v>
      </c>
      <c r="S22" s="27">
        <f>IFERROR(RANK(R22,R$19:R$26,1),"")</f>
        <v>4</v>
      </c>
      <c r="U22" s="42" t="s">
        <v>11</v>
      </c>
      <c r="V22" s="32" t="s">
        <v>43</v>
      </c>
    </row>
    <row r="23" spans="1:22" ht="18.75" x14ac:dyDescent="0.3">
      <c r="A23" s="1" t="s">
        <v>61</v>
      </c>
      <c r="B23" s="1" t="s">
        <v>60</v>
      </c>
      <c r="C23" s="1" t="s">
        <v>56</v>
      </c>
      <c r="D23" s="41">
        <v>6</v>
      </c>
      <c r="E23" s="41">
        <v>7</v>
      </c>
      <c r="F23" s="41" t="s">
        <v>1</v>
      </c>
      <c r="G23" s="41" t="s">
        <v>1</v>
      </c>
      <c r="H23" s="29"/>
      <c r="I23" s="29"/>
      <c r="J23" s="29">
        <v>4</v>
      </c>
      <c r="K23" s="29"/>
      <c r="L23" s="30"/>
      <c r="M23" s="29">
        <f>COUNTIF(D23:K23,"&gt;0")</f>
        <v>3</v>
      </c>
      <c r="N23" s="29">
        <f>SUM(D23:K23)</f>
        <v>17</v>
      </c>
      <c r="O23" s="29"/>
      <c r="P23" s="29">
        <f>IF(O23&gt;0,M23-1,M23)</f>
        <v>3</v>
      </c>
      <c r="Q23" s="29">
        <f>N23-O23</f>
        <v>17</v>
      </c>
      <c r="R23" s="28">
        <f>IFERROR(Q23/P23,"")</f>
        <v>5.666666666666667</v>
      </c>
      <c r="S23" s="27">
        <f>IFERROR(RANK(R23,R$19:R$26,1),"")</f>
        <v>7</v>
      </c>
      <c r="U23" s="4" t="s">
        <v>0</v>
      </c>
    </row>
    <row r="24" spans="1:22" ht="18.75" x14ac:dyDescent="0.3">
      <c r="A24" s="1" t="s">
        <v>58</v>
      </c>
      <c r="B24" s="1" t="s">
        <v>57</v>
      </c>
      <c r="C24" s="1" t="s">
        <v>56</v>
      </c>
      <c r="D24" s="41" t="s">
        <v>1</v>
      </c>
      <c r="E24" s="41" t="s">
        <v>1</v>
      </c>
      <c r="F24" s="41" t="s">
        <v>1</v>
      </c>
      <c r="G24" s="41" t="s">
        <v>1</v>
      </c>
      <c r="H24" s="29"/>
      <c r="I24" s="29"/>
      <c r="J24" s="29"/>
      <c r="K24" s="29"/>
      <c r="L24" s="30"/>
      <c r="M24" s="29">
        <f>COUNTIF(D24:K24,"&gt;0")</f>
        <v>0</v>
      </c>
      <c r="N24" s="29">
        <f>SUM(D24:K24)</f>
        <v>0</v>
      </c>
      <c r="O24" s="29"/>
      <c r="P24" s="29">
        <f>IF(O24&gt;0,M24-1,M24)</f>
        <v>0</v>
      </c>
      <c r="Q24" s="29">
        <f>N24-O24</f>
        <v>0</v>
      </c>
      <c r="R24" s="28" t="str">
        <f>IFERROR(Q24/P24,"")</f>
        <v/>
      </c>
      <c r="S24" s="27" t="str">
        <f>IFERROR(RANK(R24,R$19:R$26,1),"")</f>
        <v/>
      </c>
      <c r="U24" s="32" t="s">
        <v>43</v>
      </c>
    </row>
    <row r="25" spans="1:22" ht="18.75" x14ac:dyDescent="0.3">
      <c r="A25" s="1" t="s">
        <v>55</v>
      </c>
      <c r="B25" s="1" t="s">
        <v>54</v>
      </c>
      <c r="C25" s="1" t="s">
        <v>51</v>
      </c>
      <c r="D25" s="41">
        <v>4</v>
      </c>
      <c r="E25" s="41">
        <v>4</v>
      </c>
      <c r="F25" s="41">
        <v>4</v>
      </c>
      <c r="G25" s="41">
        <v>4</v>
      </c>
      <c r="H25" s="29"/>
      <c r="I25" s="29"/>
      <c r="J25" s="29"/>
      <c r="K25" s="29"/>
      <c r="L25" s="30"/>
      <c r="M25" s="29">
        <f>COUNTIF(D25:K25,"&gt;0")</f>
        <v>4</v>
      </c>
      <c r="N25" s="29">
        <f>SUM(D25:K25)</f>
        <v>16</v>
      </c>
      <c r="O25" s="29"/>
      <c r="P25" s="29">
        <f>IF(O25&gt;0,M25-1,M25)</f>
        <v>4</v>
      </c>
      <c r="Q25" s="29">
        <f>N25-O25</f>
        <v>16</v>
      </c>
      <c r="R25" s="28">
        <f>IFERROR(Q25/P25,"")</f>
        <v>4</v>
      </c>
      <c r="S25" s="27">
        <f>IFERROR(RANK(R25,R$19:R$26,1),"")</f>
        <v>6</v>
      </c>
      <c r="U25" s="44"/>
    </row>
    <row r="26" spans="1:22" ht="18.75" x14ac:dyDescent="0.3">
      <c r="A26" s="1" t="s">
        <v>53</v>
      </c>
      <c r="B26" s="1" t="s">
        <v>52</v>
      </c>
      <c r="C26" s="1" t="s">
        <v>51</v>
      </c>
      <c r="D26" s="33">
        <v>7</v>
      </c>
      <c r="E26" s="41">
        <v>3</v>
      </c>
      <c r="F26" s="41">
        <v>5</v>
      </c>
      <c r="G26" s="41">
        <v>5</v>
      </c>
      <c r="H26" s="29"/>
      <c r="I26" s="29"/>
      <c r="J26" s="29">
        <v>2</v>
      </c>
      <c r="K26" s="29">
        <v>3</v>
      </c>
      <c r="L26" s="30"/>
      <c r="M26" s="29">
        <f>COUNTIF(D26:K26,"&gt;0")</f>
        <v>6</v>
      </c>
      <c r="N26" s="29">
        <f>SUM(D26:K26)</f>
        <v>25</v>
      </c>
      <c r="O26" s="29">
        <v>7</v>
      </c>
      <c r="P26" s="29">
        <f>IF(O26&gt;0,M26-1,M26)</f>
        <v>5</v>
      </c>
      <c r="Q26" s="29">
        <f>N26-O26</f>
        <v>18</v>
      </c>
      <c r="R26" s="28">
        <f>IFERROR(Q26/P26,"")</f>
        <v>3.6</v>
      </c>
      <c r="S26" s="27">
        <f>IFERROR(RANK(R26,R$19:R$26,1),"")</f>
        <v>5</v>
      </c>
      <c r="U26" s="42" t="s">
        <v>11</v>
      </c>
    </row>
    <row r="27" spans="1:22" ht="6.75" customHeight="1" x14ac:dyDescent="0.25"/>
    <row r="28" spans="1:22" ht="31.5" x14ac:dyDescent="0.5">
      <c r="A28" s="21" t="s">
        <v>88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22" ht="2.1" customHeight="1" x14ac:dyDescent="0.3">
      <c r="A29" s="14"/>
      <c r="B29" s="14"/>
      <c r="C29" s="17"/>
      <c r="D29" s="16"/>
      <c r="E29" s="40"/>
      <c r="F29" s="15"/>
      <c r="G29" s="15"/>
      <c r="H29" s="15"/>
      <c r="I29" s="15"/>
      <c r="J29" s="14"/>
      <c r="K29" s="14"/>
    </row>
    <row r="30" spans="1:22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22" ht="18.75" x14ac:dyDescent="0.3">
      <c r="A31" s="12"/>
      <c r="B31" s="12"/>
      <c r="C31" s="11"/>
      <c r="D31" s="9" t="s">
        <v>33</v>
      </c>
      <c r="E31" s="38" t="s">
        <v>86</v>
      </c>
      <c r="F31" s="38" t="s">
        <v>85</v>
      </c>
      <c r="G31" s="38" t="s">
        <v>84</v>
      </c>
      <c r="H31" s="37" t="s">
        <v>32</v>
      </c>
      <c r="I31" s="37" t="s">
        <v>31</v>
      </c>
      <c r="J31" s="37" t="s">
        <v>30</v>
      </c>
      <c r="K31" s="37" t="s">
        <v>29</v>
      </c>
      <c r="L31" s="30"/>
      <c r="M31" s="39" t="s">
        <v>26</v>
      </c>
      <c r="N31" s="35" t="s">
        <v>28</v>
      </c>
      <c r="O31" s="8" t="s">
        <v>27</v>
      </c>
      <c r="P31" s="39" t="s">
        <v>26</v>
      </c>
      <c r="Q31" s="35" t="s">
        <v>19</v>
      </c>
      <c r="R31" s="35" t="s">
        <v>25</v>
      </c>
      <c r="S31" s="35" t="s">
        <v>24</v>
      </c>
    </row>
    <row r="32" spans="1:22" ht="18.75" x14ac:dyDescent="0.3">
      <c r="A32" s="10" t="s">
        <v>23</v>
      </c>
      <c r="B32" s="10" t="s">
        <v>22</v>
      </c>
      <c r="C32" s="7" t="s">
        <v>21</v>
      </c>
      <c r="D32" s="9" t="s">
        <v>20</v>
      </c>
      <c r="E32" s="43" t="s">
        <v>20</v>
      </c>
      <c r="F32" s="43" t="s">
        <v>20</v>
      </c>
      <c r="G32" s="43" t="s">
        <v>20</v>
      </c>
      <c r="H32" s="35" t="s">
        <v>20</v>
      </c>
      <c r="I32" s="35" t="s">
        <v>20</v>
      </c>
      <c r="J32" s="35" t="s">
        <v>20</v>
      </c>
      <c r="K32" s="35" t="s">
        <v>20</v>
      </c>
      <c r="L32" s="30"/>
      <c r="M32" s="35"/>
      <c r="N32" s="35" t="s">
        <v>19</v>
      </c>
      <c r="O32" s="8" t="s">
        <v>18</v>
      </c>
      <c r="P32" s="36" t="s">
        <v>17</v>
      </c>
      <c r="Q32" s="35" t="s">
        <v>17</v>
      </c>
      <c r="R32" s="35" t="s">
        <v>16</v>
      </c>
      <c r="S32" s="35" t="s">
        <v>15</v>
      </c>
    </row>
    <row r="33" spans="1:22" ht="18.75" x14ac:dyDescent="0.3">
      <c r="A33" s="1" t="s">
        <v>50</v>
      </c>
      <c r="B33" s="20" t="s">
        <v>49</v>
      </c>
      <c r="C33" s="1" t="s">
        <v>34</v>
      </c>
      <c r="D33" s="41">
        <v>2</v>
      </c>
      <c r="E33" s="41">
        <v>2</v>
      </c>
      <c r="F33" s="41" t="s">
        <v>1</v>
      </c>
      <c r="G33" s="41" t="s">
        <v>1</v>
      </c>
      <c r="H33" s="34">
        <v>2.75</v>
      </c>
      <c r="I33" s="34">
        <v>2.75</v>
      </c>
      <c r="J33" s="41">
        <v>3</v>
      </c>
      <c r="K33" s="33">
        <v>4</v>
      </c>
      <c r="L33" s="30"/>
      <c r="M33" s="29">
        <f>COUNTIF(D33:K33,"&gt;0")</f>
        <v>6</v>
      </c>
      <c r="N33" s="29">
        <f>SUM(D33:K33)</f>
        <v>16.5</v>
      </c>
      <c r="O33" s="29">
        <v>4</v>
      </c>
      <c r="P33" s="29">
        <f>IF(O33&gt;0,M33-1,M33)</f>
        <v>5</v>
      </c>
      <c r="Q33" s="29">
        <f>N33-O33</f>
        <v>12.5</v>
      </c>
      <c r="R33" s="28">
        <f>IFERROR(Q33/P33,"")</f>
        <v>2.5</v>
      </c>
      <c r="S33" s="27">
        <f>IFERROR(RANK(R33,R$33:R$38,1),"")</f>
        <v>3</v>
      </c>
      <c r="U33" s="42" t="s">
        <v>11</v>
      </c>
      <c r="V33" s="32" t="s">
        <v>43</v>
      </c>
    </row>
    <row r="34" spans="1:22" ht="18.75" x14ac:dyDescent="0.3">
      <c r="A34" s="1" t="s">
        <v>42</v>
      </c>
      <c r="B34" s="1" t="s">
        <v>48</v>
      </c>
      <c r="C34" s="1" t="s">
        <v>47</v>
      </c>
      <c r="D34" s="41" t="s">
        <v>1</v>
      </c>
      <c r="E34" s="41" t="s">
        <v>1</v>
      </c>
      <c r="F34" s="41" t="s">
        <v>1</v>
      </c>
      <c r="G34" s="41" t="s">
        <v>1</v>
      </c>
      <c r="H34" s="41" t="s">
        <v>1</v>
      </c>
      <c r="I34" s="41" t="s">
        <v>1</v>
      </c>
      <c r="J34" s="41" t="s">
        <v>1</v>
      </c>
      <c r="K34" s="41" t="s">
        <v>1</v>
      </c>
      <c r="L34" s="30"/>
      <c r="M34" s="29">
        <f>COUNTIF(D34:K34,"&gt;0")</f>
        <v>0</v>
      </c>
      <c r="N34" s="29">
        <f>SUM(D34:K34)</f>
        <v>0</v>
      </c>
      <c r="O34" s="29"/>
      <c r="P34" s="29">
        <f>IF(O34&gt;0,M34-1,M34)</f>
        <v>0</v>
      </c>
      <c r="Q34" s="29">
        <f>N34-O34</f>
        <v>0</v>
      </c>
      <c r="R34" s="28" t="str">
        <f>IFERROR(Q34/P34,"")</f>
        <v/>
      </c>
      <c r="S34" s="27" t="str">
        <f>IFERROR(RANK(R34,R$33:R$38,1),"")</f>
        <v/>
      </c>
    </row>
    <row r="35" spans="1:22" ht="18.75" x14ac:dyDescent="0.3">
      <c r="A35" s="1" t="s">
        <v>46</v>
      </c>
      <c r="B35" s="1" t="s">
        <v>45</v>
      </c>
      <c r="C35" s="1" t="s">
        <v>44</v>
      </c>
      <c r="D35" s="41">
        <v>1</v>
      </c>
      <c r="E35" s="41">
        <v>1</v>
      </c>
      <c r="F35" s="41">
        <v>1</v>
      </c>
      <c r="G35" s="41">
        <v>2</v>
      </c>
      <c r="H35" s="41">
        <v>1</v>
      </c>
      <c r="I35" s="33">
        <v>3</v>
      </c>
      <c r="J35" s="41">
        <v>1</v>
      </c>
      <c r="K35" s="33">
        <v>3</v>
      </c>
      <c r="L35" s="30"/>
      <c r="M35" s="29">
        <f>COUNTIF(D35:K35,"&gt;0")</f>
        <v>8</v>
      </c>
      <c r="N35" s="29">
        <f>SUM(D35:K35)</f>
        <v>13</v>
      </c>
      <c r="O35" s="29">
        <v>6</v>
      </c>
      <c r="P35" s="29">
        <v>6</v>
      </c>
      <c r="Q35" s="29">
        <f>N35-O35</f>
        <v>7</v>
      </c>
      <c r="R35" s="28">
        <f>IFERROR(Q35/P35,"")</f>
        <v>1.1666666666666667</v>
      </c>
      <c r="S35" s="27">
        <f>IFERROR(RANK(R35,R$33:R$38,1),"")</f>
        <v>1</v>
      </c>
      <c r="U35" s="42" t="s">
        <v>11</v>
      </c>
    </row>
    <row r="36" spans="1:22" ht="18.75" x14ac:dyDescent="0.3">
      <c r="A36" s="1" t="s">
        <v>42</v>
      </c>
      <c r="B36" s="1" t="s">
        <v>41</v>
      </c>
      <c r="C36" s="1" t="s">
        <v>40</v>
      </c>
      <c r="D36" s="41">
        <v>3</v>
      </c>
      <c r="E36" s="41">
        <v>3</v>
      </c>
      <c r="F36" s="41" t="s">
        <v>1</v>
      </c>
      <c r="G36" s="41" t="s">
        <v>1</v>
      </c>
      <c r="H36" s="41">
        <v>3</v>
      </c>
      <c r="I36" s="41">
        <v>2</v>
      </c>
      <c r="J36" s="33">
        <v>4</v>
      </c>
      <c r="K36" s="41">
        <v>2</v>
      </c>
      <c r="L36" s="30"/>
      <c r="M36" s="29">
        <f>COUNTIF(D36:K36,"&gt;0")</f>
        <v>6</v>
      </c>
      <c r="N36" s="29">
        <f>SUM(D36:K36)</f>
        <v>17</v>
      </c>
      <c r="O36" s="29">
        <v>4</v>
      </c>
      <c r="P36" s="29">
        <f>IF(O36&gt;0,M36-1,M36)</f>
        <v>5</v>
      </c>
      <c r="Q36" s="29">
        <f>N36-O36</f>
        <v>13</v>
      </c>
      <c r="R36" s="28">
        <f>IFERROR(Q36/P36,"")</f>
        <v>2.6</v>
      </c>
      <c r="S36" s="27">
        <f>IFERROR(RANK(R36,R$33:R$38,1),"")</f>
        <v>4</v>
      </c>
      <c r="U36" s="42" t="s">
        <v>11</v>
      </c>
    </row>
    <row r="37" spans="1:22" ht="18.75" x14ac:dyDescent="0.3">
      <c r="A37" s="1" t="s">
        <v>39</v>
      </c>
      <c r="B37" s="19" t="s">
        <v>38</v>
      </c>
      <c r="C37" s="1" t="s">
        <v>37</v>
      </c>
      <c r="D37" s="41" t="s">
        <v>1</v>
      </c>
      <c r="E37" s="41" t="s">
        <v>1</v>
      </c>
      <c r="F37" s="33">
        <v>2</v>
      </c>
      <c r="G37" s="41">
        <v>1</v>
      </c>
      <c r="H37" s="41">
        <v>2</v>
      </c>
      <c r="I37" s="41">
        <v>1</v>
      </c>
      <c r="J37" s="41">
        <v>2</v>
      </c>
      <c r="K37" s="41">
        <v>1</v>
      </c>
      <c r="L37" s="30"/>
      <c r="M37" s="29">
        <f>COUNTIF(D37:K37,"&gt;0")</f>
        <v>6</v>
      </c>
      <c r="N37" s="29">
        <f>SUM(D37:K37)</f>
        <v>9</v>
      </c>
      <c r="O37" s="29">
        <v>2</v>
      </c>
      <c r="P37" s="29">
        <f>IF(O37&gt;0,M37-1,M37)</f>
        <v>5</v>
      </c>
      <c r="Q37" s="29">
        <f>N37-O37</f>
        <v>7</v>
      </c>
      <c r="R37" s="28">
        <f>IFERROR(Q37/P37,"")</f>
        <v>1.4</v>
      </c>
      <c r="S37" s="27">
        <f>IFERROR(RANK(R37,R$33:R$38,1),"")</f>
        <v>2</v>
      </c>
      <c r="U37" s="42" t="s">
        <v>11</v>
      </c>
    </row>
    <row r="38" spans="1:22" ht="18.75" x14ac:dyDescent="0.3">
      <c r="A38" s="1" t="s">
        <v>36</v>
      </c>
      <c r="B38" s="1" t="s">
        <v>35</v>
      </c>
      <c r="C38" s="1" t="s">
        <v>34</v>
      </c>
      <c r="D38" s="41" t="s">
        <v>1</v>
      </c>
      <c r="E38" s="26"/>
      <c r="F38" s="41" t="s">
        <v>59</v>
      </c>
      <c r="G38" s="41" t="s">
        <v>59</v>
      </c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8" t="str">
        <f>IFERROR(Q38/P38,"")</f>
        <v/>
      </c>
      <c r="S38" s="27" t="str">
        <f>IFERROR(RANK(R38,R$33:R$38,1),"")</f>
        <v/>
      </c>
      <c r="U38" s="4" t="s">
        <v>0</v>
      </c>
    </row>
    <row r="39" spans="1:22" ht="10.5" customHeight="1" x14ac:dyDescent="0.3">
      <c r="A39" s="1"/>
      <c r="B39" s="1"/>
      <c r="C39" s="1"/>
      <c r="D39" s="1"/>
      <c r="E39" s="1"/>
      <c r="F39" s="1"/>
      <c r="G39" s="1"/>
      <c r="H39" s="1"/>
      <c r="I39" s="3"/>
      <c r="J39" s="3"/>
      <c r="K39" s="2"/>
    </row>
    <row r="40" spans="1:22" ht="31.5" x14ac:dyDescent="0.5">
      <c r="A40" s="18" t="s">
        <v>87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22" ht="2.1" customHeight="1" x14ac:dyDescent="0.3">
      <c r="A41" s="14"/>
      <c r="B41" s="14"/>
      <c r="C41" s="17"/>
      <c r="D41" s="16"/>
      <c r="E41" s="40"/>
      <c r="F41" s="15"/>
      <c r="G41" s="15"/>
      <c r="H41" s="15"/>
      <c r="I41" s="15"/>
      <c r="J41" s="14"/>
      <c r="K41" s="14"/>
    </row>
    <row r="42" spans="1:22" ht="2.1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2" ht="18.75" x14ac:dyDescent="0.3">
      <c r="A43" s="12"/>
      <c r="B43" s="12"/>
      <c r="C43" s="11"/>
      <c r="D43" s="9" t="s">
        <v>33</v>
      </c>
      <c r="E43" s="38" t="s">
        <v>86</v>
      </c>
      <c r="F43" s="38" t="s">
        <v>85</v>
      </c>
      <c r="G43" s="38" t="s">
        <v>84</v>
      </c>
      <c r="H43" s="37" t="s">
        <v>32</v>
      </c>
      <c r="I43" s="37" t="s">
        <v>31</v>
      </c>
      <c r="J43" s="37" t="s">
        <v>30</v>
      </c>
      <c r="K43" s="37" t="s">
        <v>29</v>
      </c>
      <c r="L43" s="30"/>
      <c r="M43" s="39" t="s">
        <v>26</v>
      </c>
      <c r="N43" s="35" t="s">
        <v>28</v>
      </c>
      <c r="O43" s="8" t="s">
        <v>27</v>
      </c>
      <c r="P43" s="39" t="s">
        <v>26</v>
      </c>
      <c r="Q43" s="35" t="s">
        <v>19</v>
      </c>
      <c r="R43" s="35" t="s">
        <v>25</v>
      </c>
      <c r="S43" s="35" t="s">
        <v>24</v>
      </c>
    </row>
    <row r="44" spans="1:22" ht="18.75" x14ac:dyDescent="0.3">
      <c r="A44" s="10" t="s">
        <v>23</v>
      </c>
      <c r="B44" s="10" t="s">
        <v>22</v>
      </c>
      <c r="C44" s="7" t="s">
        <v>21</v>
      </c>
      <c r="D44" s="9" t="s">
        <v>20</v>
      </c>
      <c r="E44" s="38" t="s">
        <v>20</v>
      </c>
      <c r="F44" s="38" t="s">
        <v>20</v>
      </c>
      <c r="G44" s="38" t="s">
        <v>20</v>
      </c>
      <c r="H44" s="37" t="s">
        <v>20</v>
      </c>
      <c r="I44" s="37" t="s">
        <v>20</v>
      </c>
      <c r="J44" s="37" t="s">
        <v>20</v>
      </c>
      <c r="K44" s="37" t="s">
        <v>20</v>
      </c>
      <c r="L44" s="30"/>
      <c r="M44" s="35"/>
      <c r="N44" s="35" t="s">
        <v>19</v>
      </c>
      <c r="O44" s="8" t="s">
        <v>18</v>
      </c>
      <c r="P44" s="36" t="s">
        <v>17</v>
      </c>
      <c r="Q44" s="35" t="s">
        <v>17</v>
      </c>
      <c r="R44" s="35" t="s">
        <v>16</v>
      </c>
      <c r="S44" s="35" t="s">
        <v>15</v>
      </c>
    </row>
    <row r="45" spans="1:22" ht="18.75" x14ac:dyDescent="0.3">
      <c r="A45" s="1" t="s">
        <v>14</v>
      </c>
      <c r="B45" s="1" t="s">
        <v>13</v>
      </c>
      <c r="C45" s="1" t="s">
        <v>12</v>
      </c>
      <c r="D45" s="33">
        <v>2</v>
      </c>
      <c r="E45" s="33">
        <v>2</v>
      </c>
      <c r="F45" s="29">
        <v>2</v>
      </c>
      <c r="G45" s="29">
        <v>2</v>
      </c>
      <c r="H45" s="29">
        <v>2</v>
      </c>
      <c r="I45" s="29">
        <v>2</v>
      </c>
      <c r="J45" s="29">
        <v>1</v>
      </c>
      <c r="K45" s="29">
        <v>1</v>
      </c>
      <c r="L45" s="30"/>
      <c r="M45" s="29">
        <f>COUNTIF(D45:K45,"&gt;0")</f>
        <v>8</v>
      </c>
      <c r="N45" s="29">
        <f>SUM(D45:K45)</f>
        <v>14</v>
      </c>
      <c r="O45" s="29">
        <v>4</v>
      </c>
      <c r="P45" s="29">
        <v>6</v>
      </c>
      <c r="Q45" s="29">
        <f>N45-O45</f>
        <v>10</v>
      </c>
      <c r="R45" s="28">
        <f>IFERROR(Q45/P45,"")</f>
        <v>1.6666666666666667</v>
      </c>
      <c r="S45" s="27">
        <f>IFERROR(RANK(R45,R$45:R$48,1),"")</f>
        <v>2</v>
      </c>
      <c r="U45" s="6" t="s">
        <v>11</v>
      </c>
    </row>
    <row r="46" spans="1:22" ht="18.75" x14ac:dyDescent="0.3">
      <c r="A46" s="1" t="s">
        <v>10</v>
      </c>
      <c r="B46" s="1" t="s">
        <v>9</v>
      </c>
      <c r="C46" s="1" t="s">
        <v>8</v>
      </c>
      <c r="D46" s="2"/>
      <c r="E46" s="29"/>
      <c r="F46" s="29"/>
      <c r="G46" s="29"/>
      <c r="H46" s="29"/>
      <c r="I46" s="29"/>
      <c r="J46" s="31"/>
      <c r="K46" s="29"/>
      <c r="L46" s="30"/>
      <c r="M46" s="29">
        <f>COUNTIF(D46:K46,"&gt;0")</f>
        <v>0</v>
      </c>
      <c r="N46" s="29">
        <f>SUM(D46:K46)</f>
        <v>0</v>
      </c>
      <c r="O46" s="29"/>
      <c r="P46" s="29">
        <f>IF(O46&gt;0,M46-1,M46)</f>
        <v>0</v>
      </c>
      <c r="Q46" s="29">
        <f>N46-O46</f>
        <v>0</v>
      </c>
      <c r="R46" s="28" t="str">
        <f>IFERROR(Q46/P46,"")</f>
        <v/>
      </c>
      <c r="S46" s="27" t="str">
        <f>IFERROR(RANK(R46,R$45:R$48,1),"")</f>
        <v/>
      </c>
    </row>
    <row r="47" spans="1:22" ht="18.75" x14ac:dyDescent="0.3">
      <c r="A47" s="1" t="s">
        <v>7</v>
      </c>
      <c r="B47" s="1" t="s">
        <v>6</v>
      </c>
      <c r="C47" s="1" t="s">
        <v>5</v>
      </c>
      <c r="D47" s="2">
        <v>1</v>
      </c>
      <c r="E47" s="29">
        <v>1</v>
      </c>
      <c r="F47" s="34">
        <v>1</v>
      </c>
      <c r="G47" s="34">
        <v>1</v>
      </c>
      <c r="H47" s="29">
        <v>1</v>
      </c>
      <c r="I47" s="29">
        <v>1</v>
      </c>
      <c r="J47" s="33">
        <v>3</v>
      </c>
      <c r="K47" s="29"/>
      <c r="L47" s="30"/>
      <c r="M47" s="29">
        <f>COUNTIF(D47:K47,"&gt;0")</f>
        <v>7</v>
      </c>
      <c r="N47" s="29">
        <f>SUM(D47:K47)</f>
        <v>9</v>
      </c>
      <c r="O47" s="29">
        <v>3</v>
      </c>
      <c r="P47" s="29">
        <f>IF(O47&gt;0,M47-1,M47)</f>
        <v>6</v>
      </c>
      <c r="Q47" s="29">
        <f>N47-O47</f>
        <v>6</v>
      </c>
      <c r="R47" s="28">
        <f>IFERROR(Q47/P47,"")</f>
        <v>1</v>
      </c>
      <c r="S47" s="27">
        <f>IFERROR(RANK(R47,R$45:R$48,1),"")</f>
        <v>1</v>
      </c>
      <c r="U47" s="32" t="s">
        <v>43</v>
      </c>
    </row>
    <row r="48" spans="1:22" ht="18.75" x14ac:dyDescent="0.3">
      <c r="A48" s="1" t="s">
        <v>4</v>
      </c>
      <c r="B48" s="5" t="s">
        <v>3</v>
      </c>
      <c r="C48" s="1" t="s">
        <v>2</v>
      </c>
      <c r="D48" s="2"/>
      <c r="E48" s="29"/>
      <c r="F48" s="29">
        <v>1</v>
      </c>
      <c r="G48" s="29">
        <v>1</v>
      </c>
      <c r="H48" s="29"/>
      <c r="I48" s="29"/>
      <c r="J48" s="31"/>
      <c r="K48" s="29"/>
      <c r="L48" s="30"/>
      <c r="M48" s="29">
        <f>COUNTIF(D48:K48,"&gt;0")</f>
        <v>2</v>
      </c>
      <c r="N48" s="29">
        <f>SUM(D48:K48)</f>
        <v>2</v>
      </c>
      <c r="O48" s="29"/>
      <c r="P48" s="29">
        <f>IF(O48&gt;0,M48-1,M48)</f>
        <v>2</v>
      </c>
      <c r="Q48" s="29">
        <f>N48-O48</f>
        <v>2</v>
      </c>
      <c r="R48" s="28"/>
      <c r="S48" s="27" t="str">
        <f>IFERROR(RANK(R48,R$45:R$48,1),"")</f>
        <v/>
      </c>
      <c r="U48" s="4" t="s">
        <v>0</v>
      </c>
    </row>
    <row r="49" spans="1:11" ht="18.75" customHeight="1" x14ac:dyDescent="0.3">
      <c r="A49" s="1"/>
      <c r="B49" s="1"/>
      <c r="C49" s="1"/>
      <c r="D49" s="1"/>
      <c r="E49" s="26"/>
      <c r="F49" s="26"/>
      <c r="G49" s="26"/>
      <c r="H49" s="1"/>
      <c r="I49" s="3"/>
      <c r="J49" s="3"/>
      <c r="K49" s="2"/>
    </row>
  </sheetData>
  <mergeCells count="4">
    <mergeCell ref="A3:K3"/>
    <mergeCell ref="A14:K14"/>
    <mergeCell ref="A28:K28"/>
    <mergeCell ref="A40:K40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Series Scoring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Michael Maloney</cp:lastModifiedBy>
  <dcterms:created xsi:type="dcterms:W3CDTF">2019-11-10T18:19:04Z</dcterms:created>
  <dcterms:modified xsi:type="dcterms:W3CDTF">2019-11-10T18:24:55Z</dcterms:modified>
</cp:coreProperties>
</file>